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X:\CHCSACAC\Docs\2025\NEGOCIATS\CSdM PN 26-25-ASS Materia fungible Oftalmologia PENDENT\"/>
    </mc:Choice>
  </mc:AlternateContent>
  <xr:revisionPtr revIDLastSave="0" documentId="13_ncr:1_{E14A3479-C77B-4FF4-80A7-0ADEB427EAF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2" i="1" l="1"/>
  <c r="H31" i="1"/>
  <c r="H30" i="1"/>
  <c r="H29" i="1"/>
  <c r="H28" i="1"/>
  <c r="H27" i="1"/>
  <c r="H26" i="1"/>
  <c r="H25" i="1"/>
  <c r="H24" i="1"/>
  <c r="H23" i="1"/>
  <c r="H13" i="1"/>
  <c r="H14" i="1"/>
  <c r="H15" i="1"/>
  <c r="H16" i="1"/>
  <c r="H12" i="1"/>
  <c r="H17" i="1" l="1"/>
  <c r="H33" i="1"/>
  <c r="F32" i="1"/>
  <c r="F31" i="1" l="1"/>
  <c r="F30" i="1"/>
  <c r="F29" i="1"/>
  <c r="F28" i="1"/>
  <c r="F27" i="1"/>
  <c r="F26" i="1"/>
  <c r="F25" i="1"/>
  <c r="F24" i="1"/>
  <c r="F23" i="1"/>
  <c r="F16" i="1"/>
  <c r="F15" i="1"/>
  <c r="F14" i="1"/>
  <c r="F13" i="1"/>
  <c r="F12" i="1"/>
  <c r="F17" i="1" l="1"/>
  <c r="F33" i="1"/>
  <c r="F37" i="1" s="1"/>
  <c r="G37" i="1" l="1"/>
  <c r="C39" i="1"/>
  <c r="C40" i="1" s="1"/>
</calcChain>
</file>

<file path=xl/sharedStrings.xml><?xml version="1.0" encoding="utf-8"?>
<sst xmlns="http://schemas.openxmlformats.org/spreadsheetml/2006/main" count="54" uniqueCount="41">
  <si>
    <t>Material</t>
  </si>
  <si>
    <t>Text breu material</t>
  </si>
  <si>
    <t>Ubicació</t>
  </si>
  <si>
    <t>Consum</t>
  </si>
  <si>
    <t>Protector Mànec d'irrigació 1,8mm silico</t>
  </si>
  <si>
    <t>1-058-06</t>
  </si>
  <si>
    <t>Set cataractes sense tubs</t>
  </si>
  <si>
    <t>1-060-05</t>
  </si>
  <si>
    <t>Pack catarata</t>
  </si>
  <si>
    <t>1-080-01</t>
  </si>
  <si>
    <t>Punta faco agulla mics angul.1,8mm 30º</t>
  </si>
  <si>
    <t>1-060-03</t>
  </si>
  <si>
    <t>Set per vitrectomia anterior</t>
  </si>
  <si>
    <t>1-058-05</t>
  </si>
  <si>
    <t>Sonda de luz Chandelier 25G</t>
  </si>
  <si>
    <t>1-059-06</t>
  </si>
  <si>
    <t>Set vitrectomia estàndard</t>
  </si>
  <si>
    <t>1-061-01</t>
  </si>
  <si>
    <t>Set d'infusió dual per set vitrec. convi</t>
  </si>
  <si>
    <t>Sonda làser direccional 25g connector</t>
  </si>
  <si>
    <t>Set vitrectomia alta vel 23G a/control p</t>
  </si>
  <si>
    <t>1-060-04</t>
  </si>
  <si>
    <t>Set vitrectomia alta vel.25G a/control p</t>
  </si>
  <si>
    <t>1-060-02</t>
  </si>
  <si>
    <t>Set vitrectomia combinat 25G a/control p</t>
  </si>
  <si>
    <t>1-060-01</t>
  </si>
  <si>
    <t>Sonda il.luminació focal 25G</t>
  </si>
  <si>
    <t>Set injecció/aspiració oli de silicona</t>
  </si>
  <si>
    <t>1-058-03</t>
  </si>
  <si>
    <t>Punta faco per agulla fragmentació 30º</t>
  </si>
  <si>
    <t>LOT1: MATERIAL FUNGIBLE ASSOCIAT A LA MÀQUINA DE FACOEMULSIFICACIÓ STELLARIS, NOMBRE DE SÈRIE SYS00929, PROPIETAT DE L´HOSPITAL PER A REALITZAR INTERVENCIONS QUIRÚRGIES DE CATARACTES</t>
  </si>
  <si>
    <t>LOT2: MATERIAL FUNGIBLE ASSOCIAT A LA MÀQUINA DE FACOVITRECTOMIA STELLARIS PC, NOMBRE DE SÈRIE SPC01019, PROPIETAT DE L´HOSPITAL PER A REALITZAR INTERVENCIONS QUIRÚRGIES DE RETINA</t>
  </si>
  <si>
    <t xml:space="preserve">5 Anys </t>
  </si>
  <si>
    <t>Lic</t>
  </si>
  <si>
    <t>Preu sense IVA</t>
  </si>
  <si>
    <t>Total</t>
  </si>
  <si>
    <t>Preu  màxim unit.s/iva</t>
  </si>
  <si>
    <t xml:space="preserve">Total import </t>
  </si>
  <si>
    <t xml:space="preserve">Licitació Anual </t>
  </si>
  <si>
    <t>Lic + 20%add</t>
  </si>
  <si>
    <t>ANNEX 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</si>
</sst>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2" borderId="7" applyNumberFormat="0" applyAlignment="0" applyProtection="0"/>
  </cellStyleXfs>
  <cellXfs count="17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44" fontId="2" fillId="0" borderId="3" xfId="1" applyFont="1" applyBorder="1" applyAlignment="1">
      <alignment horizontal="center" vertical="center"/>
    </xf>
    <xf numFmtId="44" fontId="0" fillId="0" borderId="1" xfId="1" applyFont="1" applyBorder="1"/>
    <xf numFmtId="44" fontId="0" fillId="0" borderId="1" xfId="0" applyNumberForma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44" fontId="0" fillId="0" borderId="6" xfId="0" applyNumberFormat="1" applyBorder="1"/>
    <xf numFmtId="0" fontId="4" fillId="2" borderId="7" xfId="2" applyAlignment="1">
      <alignment horizontal="center" vertical="center" wrapText="1"/>
    </xf>
    <xf numFmtId="0" fontId="4" fillId="2" borderId="7" xfId="2" applyAlignment="1">
      <alignment horizontal="center"/>
    </xf>
    <xf numFmtId="0" fontId="2" fillId="0" borderId="3" xfId="0" applyFont="1" applyBorder="1" applyAlignment="1">
      <alignment horizontal="left" vertical="center"/>
    </xf>
    <xf numFmtId="0" fontId="5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</cellXfs>
  <cellStyles count="3">
    <cellStyle name="Cálculo" xfId="2" builtinId="22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704853</xdr:colOff>
      <xdr:row>3</xdr:row>
      <xdr:rowOff>28957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24003" cy="60045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1209040</xdr:colOff>
      <xdr:row>4</xdr:row>
      <xdr:rowOff>51435</xdr:rowOff>
    </xdr:to>
    <xdr:pic>
      <xdr:nvPicPr>
        <xdr:cNvPr id="3" name="Imatge 1">
          <a:extLst>
            <a:ext uri="{FF2B5EF4-FFF2-40B4-BE49-F238E27FC236}">
              <a16:creationId xmlns:a16="http://schemas.microsoft.com/office/drawing/2014/main" id="{7D5D3F44-4D43-67A3-03DB-6C528AAB3E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028190" cy="8134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6:H40"/>
  <sheetViews>
    <sheetView showGridLines="0" tabSelected="1" zoomScaleNormal="100" workbookViewId="0">
      <selection activeCell="C6" sqref="C6"/>
    </sheetView>
  </sheetViews>
  <sheetFormatPr baseColWidth="10" defaultColWidth="11.42578125" defaultRowHeight="15" x14ac:dyDescent="0.25"/>
  <cols>
    <col min="1" max="1" width="12.28515625" customWidth="1"/>
    <col min="2" max="2" width="38.7109375" customWidth="1"/>
    <col min="3" max="3" width="13.85546875" customWidth="1"/>
    <col min="4" max="4" width="10.7109375" bestFit="1" customWidth="1"/>
    <col min="6" max="6" width="17.42578125" customWidth="1"/>
    <col min="7" max="7" width="16" customWidth="1"/>
    <col min="8" max="8" width="16.85546875" customWidth="1"/>
    <col min="9" max="9" width="15.28515625" customWidth="1"/>
  </cols>
  <sheetData>
    <row r="6" spans="1:8" ht="28.5" x14ac:dyDescent="0.45">
      <c r="A6" s="14" t="s">
        <v>40</v>
      </c>
    </row>
    <row r="8" spans="1:8" x14ac:dyDescent="0.25">
      <c r="A8" s="15" t="s">
        <v>30</v>
      </c>
      <c r="B8" s="15"/>
      <c r="C8" s="15"/>
      <c r="D8" s="15"/>
      <c r="E8" s="15"/>
      <c r="F8" s="15"/>
    </row>
    <row r="9" spans="1:8" x14ac:dyDescent="0.25">
      <c r="A9" s="15"/>
      <c r="B9" s="15"/>
      <c r="C9" s="15"/>
      <c r="D9" s="15"/>
      <c r="E9" s="15"/>
      <c r="F9" s="15"/>
    </row>
    <row r="11" spans="1:8" ht="45" x14ac:dyDescent="0.25">
      <c r="A11" s="11" t="s">
        <v>0</v>
      </c>
      <c r="B11" s="11" t="s">
        <v>1</v>
      </c>
      <c r="C11" s="11" t="s">
        <v>2</v>
      </c>
      <c r="D11" s="11" t="s">
        <v>36</v>
      </c>
      <c r="E11" s="11" t="s">
        <v>3</v>
      </c>
      <c r="F11" s="11" t="s">
        <v>37</v>
      </c>
      <c r="G11" s="11" t="s">
        <v>34</v>
      </c>
      <c r="H11" s="11" t="s">
        <v>35</v>
      </c>
    </row>
    <row r="12" spans="1:8" ht="16.5" thickBot="1" x14ac:dyDescent="0.3">
      <c r="A12" s="1">
        <v>10000773</v>
      </c>
      <c r="B12" s="13" t="s">
        <v>4</v>
      </c>
      <c r="C12" s="2" t="s">
        <v>5</v>
      </c>
      <c r="D12" s="2">
        <v>8.33</v>
      </c>
      <c r="E12" s="2">
        <v>42</v>
      </c>
      <c r="F12" s="4">
        <f>D12*E12</f>
        <v>349.86</v>
      </c>
      <c r="G12" s="2"/>
      <c r="H12" s="4">
        <f>E12*G12</f>
        <v>0</v>
      </c>
    </row>
    <row r="13" spans="1:8" ht="16.5" thickBot="1" x14ac:dyDescent="0.3">
      <c r="A13" s="1">
        <v>10001551</v>
      </c>
      <c r="B13" s="13" t="s">
        <v>6</v>
      </c>
      <c r="C13" s="2" t="s">
        <v>7</v>
      </c>
      <c r="D13" s="2">
        <v>55</v>
      </c>
      <c r="E13" s="2">
        <v>58</v>
      </c>
      <c r="F13" s="4">
        <f t="shared" ref="F13:F16" si="0">D13*E13</f>
        <v>3190</v>
      </c>
      <c r="G13" s="2"/>
      <c r="H13" s="4">
        <f t="shared" ref="H13:H16" si="1">E13*G13</f>
        <v>0</v>
      </c>
    </row>
    <row r="14" spans="1:8" ht="16.5" thickBot="1" x14ac:dyDescent="0.3">
      <c r="A14" s="1">
        <v>10001285</v>
      </c>
      <c r="B14" s="13" t="s">
        <v>8</v>
      </c>
      <c r="C14" s="2" t="s">
        <v>9</v>
      </c>
      <c r="D14" s="2">
        <v>130</v>
      </c>
      <c r="E14" s="3">
        <v>2754</v>
      </c>
      <c r="F14" s="4">
        <f t="shared" si="0"/>
        <v>358020</v>
      </c>
      <c r="G14" s="3"/>
      <c r="H14" s="4">
        <f t="shared" si="1"/>
        <v>0</v>
      </c>
    </row>
    <row r="15" spans="1:8" ht="16.5" thickBot="1" x14ac:dyDescent="0.3">
      <c r="A15" s="1">
        <v>10004550</v>
      </c>
      <c r="B15" s="13" t="s">
        <v>10</v>
      </c>
      <c r="C15" s="2" t="s">
        <v>11</v>
      </c>
      <c r="D15" s="2">
        <v>35</v>
      </c>
      <c r="E15" s="2">
        <v>40</v>
      </c>
      <c r="F15" s="4">
        <f t="shared" si="0"/>
        <v>1400</v>
      </c>
      <c r="G15" s="2"/>
      <c r="H15" s="4">
        <f t="shared" si="1"/>
        <v>0</v>
      </c>
    </row>
    <row r="16" spans="1:8" ht="16.5" thickBot="1" x14ac:dyDescent="0.3">
      <c r="A16" s="1">
        <v>10002897</v>
      </c>
      <c r="B16" s="13" t="s">
        <v>12</v>
      </c>
      <c r="C16" s="2" t="s">
        <v>13</v>
      </c>
      <c r="D16" s="2">
        <v>149</v>
      </c>
      <c r="E16" s="2">
        <v>62</v>
      </c>
      <c r="F16" s="4">
        <f t="shared" si="0"/>
        <v>9238</v>
      </c>
      <c r="G16" s="2"/>
      <c r="H16" s="4">
        <f t="shared" si="1"/>
        <v>0</v>
      </c>
    </row>
    <row r="17" spans="1:8" ht="15.75" thickBot="1" x14ac:dyDescent="0.3">
      <c r="F17" s="6">
        <f>SUM(F12:F16)</f>
        <v>372197.86</v>
      </c>
      <c r="H17" s="6">
        <f>SUM(H12:H16)</f>
        <v>0</v>
      </c>
    </row>
    <row r="19" spans="1:8" x14ac:dyDescent="0.25">
      <c r="A19" s="16" t="s">
        <v>31</v>
      </c>
      <c r="B19" s="16"/>
      <c r="C19" s="16"/>
      <c r="D19" s="16"/>
      <c r="E19" s="16"/>
      <c r="F19" s="16"/>
    </row>
    <row r="20" spans="1:8" x14ac:dyDescent="0.25">
      <c r="A20" s="16"/>
      <c r="B20" s="16"/>
      <c r="C20" s="16"/>
      <c r="D20" s="16"/>
      <c r="E20" s="16"/>
      <c r="F20" s="16"/>
    </row>
    <row r="22" spans="1:8" ht="45" x14ac:dyDescent="0.25">
      <c r="A22" s="11" t="s">
        <v>0</v>
      </c>
      <c r="B22" s="11" t="s">
        <v>1</v>
      </c>
      <c r="C22" s="11" t="s">
        <v>2</v>
      </c>
      <c r="D22" s="11" t="s">
        <v>36</v>
      </c>
      <c r="E22" s="11" t="s">
        <v>3</v>
      </c>
      <c r="F22" s="11" t="s">
        <v>37</v>
      </c>
      <c r="G22" s="11" t="s">
        <v>34</v>
      </c>
      <c r="H22" s="11" t="s">
        <v>35</v>
      </c>
    </row>
    <row r="23" spans="1:8" ht="16.5" thickBot="1" x14ac:dyDescent="0.3">
      <c r="A23" s="1">
        <v>10002947</v>
      </c>
      <c r="B23" s="13" t="s">
        <v>14</v>
      </c>
      <c r="C23" s="2" t="s">
        <v>15</v>
      </c>
      <c r="D23" s="2">
        <v>90</v>
      </c>
      <c r="E23" s="2">
        <v>13</v>
      </c>
      <c r="F23" s="4">
        <f t="shared" ref="F23:F31" si="2">D23*E23</f>
        <v>1170</v>
      </c>
      <c r="G23" s="2"/>
      <c r="H23" s="4">
        <f>E23*G23</f>
        <v>0</v>
      </c>
    </row>
    <row r="24" spans="1:8" ht="16.5" thickBot="1" x14ac:dyDescent="0.3">
      <c r="A24" s="1">
        <v>10001760</v>
      </c>
      <c r="B24" s="13" t="s">
        <v>16</v>
      </c>
      <c r="C24" s="2" t="s">
        <v>17</v>
      </c>
      <c r="D24" s="2">
        <v>75</v>
      </c>
      <c r="E24" s="2">
        <v>116</v>
      </c>
      <c r="F24" s="4">
        <f t="shared" si="2"/>
        <v>8700</v>
      </c>
      <c r="G24" s="2"/>
      <c r="H24" s="4">
        <f t="shared" ref="H24:H25" si="3">E24*G24</f>
        <v>0</v>
      </c>
    </row>
    <row r="25" spans="1:8" ht="16.5" thickBot="1" x14ac:dyDescent="0.3">
      <c r="A25" s="1">
        <v>10002896</v>
      </c>
      <c r="B25" s="13" t="s">
        <v>18</v>
      </c>
      <c r="C25" s="2" t="s">
        <v>5</v>
      </c>
      <c r="D25" s="2">
        <v>16.600000000000001</v>
      </c>
      <c r="E25" s="2">
        <v>45</v>
      </c>
      <c r="F25" s="4">
        <f t="shared" si="2"/>
        <v>747.00000000000011</v>
      </c>
      <c r="G25" s="3"/>
      <c r="H25" s="4">
        <f t="shared" si="3"/>
        <v>0</v>
      </c>
    </row>
    <row r="26" spans="1:8" ht="16.5" thickBot="1" x14ac:dyDescent="0.3">
      <c r="A26" s="1">
        <v>10003239</v>
      </c>
      <c r="B26" s="13" t="s">
        <v>19</v>
      </c>
      <c r="C26" s="2" t="s">
        <v>15</v>
      </c>
      <c r="D26" s="2">
        <v>120</v>
      </c>
      <c r="E26" s="2">
        <v>41</v>
      </c>
      <c r="F26" s="4">
        <f t="shared" si="2"/>
        <v>4920</v>
      </c>
      <c r="G26" s="2"/>
      <c r="H26" s="4">
        <f>E26*G26</f>
        <v>0</v>
      </c>
    </row>
    <row r="27" spans="1:8" ht="16.5" thickBot="1" x14ac:dyDescent="0.3">
      <c r="A27" s="1">
        <v>10002894</v>
      </c>
      <c r="B27" s="13" t="s">
        <v>20</v>
      </c>
      <c r="C27" s="2" t="s">
        <v>21</v>
      </c>
      <c r="D27" s="2">
        <v>292</v>
      </c>
      <c r="E27" s="2">
        <v>66</v>
      </c>
      <c r="F27" s="4">
        <f t="shared" si="2"/>
        <v>19272</v>
      </c>
      <c r="G27" s="2"/>
      <c r="H27" s="4">
        <f t="shared" ref="H27:H28" si="4">E27*G27</f>
        <v>0</v>
      </c>
    </row>
    <row r="28" spans="1:8" ht="16.5" thickBot="1" x14ac:dyDescent="0.3">
      <c r="A28" s="1">
        <v>10003278</v>
      </c>
      <c r="B28" s="13" t="s">
        <v>22</v>
      </c>
      <c r="C28" s="2" t="s">
        <v>23</v>
      </c>
      <c r="D28" s="2">
        <v>292</v>
      </c>
      <c r="E28" s="2">
        <v>51</v>
      </c>
      <c r="F28" s="4">
        <f t="shared" si="2"/>
        <v>14892</v>
      </c>
      <c r="G28" s="3"/>
      <c r="H28" s="4">
        <f t="shared" si="4"/>
        <v>0</v>
      </c>
    </row>
    <row r="29" spans="1:8" ht="16.5" thickBot="1" x14ac:dyDescent="0.3">
      <c r="A29" s="1">
        <v>10003279</v>
      </c>
      <c r="B29" s="13" t="s">
        <v>24</v>
      </c>
      <c r="C29" s="2" t="s">
        <v>25</v>
      </c>
      <c r="D29" s="2">
        <v>332</v>
      </c>
      <c r="E29" s="2">
        <v>33</v>
      </c>
      <c r="F29" s="4">
        <f t="shared" si="2"/>
        <v>10956</v>
      </c>
      <c r="G29" s="2"/>
      <c r="H29" s="4">
        <f>E29*G29</f>
        <v>0</v>
      </c>
    </row>
    <row r="30" spans="1:8" ht="16.5" thickBot="1" x14ac:dyDescent="0.3">
      <c r="A30" s="1">
        <v>10003767</v>
      </c>
      <c r="B30" s="13" t="s">
        <v>26</v>
      </c>
      <c r="C30" s="2" t="s">
        <v>5</v>
      </c>
      <c r="D30" s="2">
        <v>35.5</v>
      </c>
      <c r="E30" s="2">
        <v>12</v>
      </c>
      <c r="F30" s="4">
        <f t="shared" si="2"/>
        <v>426</v>
      </c>
      <c r="G30" s="2"/>
      <c r="H30" s="4">
        <f t="shared" ref="H30:H31" si="5">E30*G30</f>
        <v>0</v>
      </c>
    </row>
    <row r="31" spans="1:8" ht="16.5" thickBot="1" x14ac:dyDescent="0.3">
      <c r="A31" s="1">
        <v>10003364</v>
      </c>
      <c r="B31" s="13" t="s">
        <v>27</v>
      </c>
      <c r="C31" s="2" t="s">
        <v>28</v>
      </c>
      <c r="D31" s="2">
        <v>77.33</v>
      </c>
      <c r="E31" s="2">
        <v>1</v>
      </c>
      <c r="F31" s="4">
        <f t="shared" si="2"/>
        <v>77.33</v>
      </c>
      <c r="G31" s="3"/>
      <c r="H31" s="4">
        <f t="shared" si="5"/>
        <v>0</v>
      </c>
    </row>
    <row r="32" spans="1:8" ht="16.5" thickBot="1" x14ac:dyDescent="0.3">
      <c r="A32" s="1">
        <v>10001895</v>
      </c>
      <c r="B32" s="13" t="s">
        <v>29</v>
      </c>
      <c r="C32" s="2" t="s">
        <v>28</v>
      </c>
      <c r="D32" s="2">
        <v>3.9</v>
      </c>
      <c r="E32" s="2">
        <v>12</v>
      </c>
      <c r="F32" s="4">
        <f>D32*E32</f>
        <v>46.8</v>
      </c>
      <c r="G32" s="3"/>
      <c r="H32" s="4">
        <f t="shared" ref="H32" si="6">E32*G32</f>
        <v>0</v>
      </c>
    </row>
    <row r="33" spans="2:8" ht="15.75" thickBot="1" x14ac:dyDescent="0.3">
      <c r="F33" s="5">
        <f>SUM(F23:F32)</f>
        <v>61207.130000000005</v>
      </c>
      <c r="H33" s="6">
        <f>SUM(H28:H32)</f>
        <v>0</v>
      </c>
    </row>
    <row r="36" spans="2:8" ht="15.75" thickBot="1" x14ac:dyDescent="0.3">
      <c r="F36" s="11" t="s">
        <v>3</v>
      </c>
      <c r="G36" s="12" t="s">
        <v>32</v>
      </c>
    </row>
    <row r="37" spans="2:8" ht="15.75" thickBot="1" x14ac:dyDescent="0.3">
      <c r="D37" s="7" t="s">
        <v>38</v>
      </c>
      <c r="E37" s="8"/>
      <c r="F37" s="6">
        <f>+F33+F17</f>
        <v>433404.99</v>
      </c>
      <c r="G37" s="5">
        <f>+F37*5</f>
        <v>2167024.9500000002</v>
      </c>
    </row>
    <row r="39" spans="2:8" x14ac:dyDescent="0.25">
      <c r="B39" s="9" t="s">
        <v>33</v>
      </c>
      <c r="C39" s="10">
        <f>F37</f>
        <v>433404.99</v>
      </c>
    </row>
    <row r="40" spans="2:8" x14ac:dyDescent="0.25">
      <c r="B40" s="9" t="s">
        <v>39</v>
      </c>
      <c r="C40" s="10">
        <f>C39*1.2</f>
        <v>520085.98799999995</v>
      </c>
    </row>
  </sheetData>
  <mergeCells count="2">
    <mergeCell ref="A8:F9"/>
    <mergeCell ref="A19:F20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CSdM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Ana Grau</cp:lastModifiedBy>
  <cp:lastPrinted>2025-10-09T08:03:37Z</cp:lastPrinted>
  <dcterms:created xsi:type="dcterms:W3CDTF">2024-09-03T08:30:10Z</dcterms:created>
  <dcterms:modified xsi:type="dcterms:W3CDTF">2025-11-11T15:06:29Z</dcterms:modified>
</cp:coreProperties>
</file>